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firstSheet="1" activeTab="3"/>
  </bookViews>
  <sheets>
    <sheet name="2 A Fasta belopp tre nivåer " sheetId="1" r:id="rId1"/>
    <sheet name="2 B Pålägg två nivåer" sheetId="2" r:id="rId2"/>
    <sheet name="2 A-figur fasta belopp" sheetId="3" r:id="rId3"/>
    <sheet name="2 B-figur pålägg" sheetId="4" r:id="rId4"/>
  </sheets>
  <definedNames/>
  <calcPr fullCalcOnLoad="1"/>
</workbook>
</file>

<file path=xl/sharedStrings.xml><?xml version="1.0" encoding="utf-8"?>
<sst xmlns="http://schemas.openxmlformats.org/spreadsheetml/2006/main" count="245" uniqueCount="119">
  <si>
    <t>Bilaga 2 A</t>
  </si>
  <si>
    <t>Steg 1</t>
  </si>
  <si>
    <t>Fördelning av högskolegemensamma kostnader</t>
  </si>
  <si>
    <t xml:space="preserve">Centrala nivån </t>
  </si>
  <si>
    <t>GU</t>
  </si>
  <si>
    <t>FO</t>
  </si>
  <si>
    <t>TOT</t>
  </si>
  <si>
    <t xml:space="preserve">Fördelningsbas </t>
  </si>
  <si>
    <t>Övr-fak</t>
  </si>
  <si>
    <t>Steg 2</t>
  </si>
  <si>
    <t>Varje fakultet</t>
  </si>
  <si>
    <t>Fördelning av fakultetsgemensamma och andel av högskolegemensamma kostnader</t>
  </si>
  <si>
    <t>Alla fak</t>
  </si>
  <si>
    <t>Högskolegem kostnader</t>
  </si>
  <si>
    <t>Högskolegem kostnader andel</t>
  </si>
  <si>
    <t>Fakultetsgem kostnader</t>
  </si>
  <si>
    <t>Fördelningsbas</t>
  </si>
  <si>
    <t>Fördelning på fakulteterna</t>
  </si>
  <si>
    <t>Steg 3</t>
  </si>
  <si>
    <t>Institutionsbudget med direkta och indirekta kostnader</t>
  </si>
  <si>
    <t>Fakultetsgem kostn</t>
  </si>
  <si>
    <t>Högskolegem kostn</t>
  </si>
  <si>
    <t xml:space="preserve"> - beräknar institutionsgemensamma kostnader uppdelade på GU-FO</t>
  </si>
  <si>
    <t>Varje institution</t>
  </si>
  <si>
    <t>Summa kostnader</t>
  </si>
  <si>
    <t>Steg 4</t>
  </si>
  <si>
    <t>löner</t>
  </si>
  <si>
    <t>drift</t>
  </si>
  <si>
    <t>lokaler</t>
  </si>
  <si>
    <t>Summa intäkter</t>
  </si>
  <si>
    <t>Resultat</t>
  </si>
  <si>
    <t>Pålägg institutionsgem, %</t>
  </si>
  <si>
    <t>Pålägg högskolegem, %</t>
  </si>
  <si>
    <t>Pålägg fakultetsgem, %</t>
  </si>
  <si>
    <t>Steg 5</t>
  </si>
  <si>
    <t>Påläggsanvändning</t>
  </si>
  <si>
    <t>Påläggsberäkning</t>
  </si>
  <si>
    <t xml:space="preserve">Kalkyl för </t>
  </si>
  <si>
    <t>Summa intäkter/finansiering</t>
  </si>
  <si>
    <t>Kostnadsfördelning med fasta belopp</t>
  </si>
  <si>
    <t>härav</t>
  </si>
  <si>
    <t>andel</t>
  </si>
  <si>
    <t xml:space="preserve"> - upprättar budget för högskolegemensamma kostnader uppdelad på GU-FO</t>
  </si>
  <si>
    <t xml:space="preserve"> - upprättar budget för fakultetsgemensamma kostnader uppdelad på GU-FO</t>
  </si>
  <si>
    <t xml:space="preserve"> - fördelar kostnaderna på fakulteterna med fasta belopp uppdelade på  GU-FO</t>
  </si>
  <si>
    <t xml:space="preserve"> - beräknar direkta löner (fördelningsbaserna) vid fakulteterna för GU resp FO</t>
  </si>
  <si>
    <t xml:space="preserve">Exemplet följer beräkningarna vid </t>
  </si>
  <si>
    <t>Direkta löner</t>
  </si>
  <si>
    <t>högskolegem</t>
  </si>
  <si>
    <t>fakultetsgem</t>
  </si>
  <si>
    <t xml:space="preserve">institutionsgem </t>
  </si>
  <si>
    <t xml:space="preserve"> - upprättar institutionsbudget uppdelad på direkta och indirekta kostnader och på GU-FO</t>
  </si>
  <si>
    <t>Kostnadsfördelning med pålägg</t>
  </si>
  <si>
    <t>F-fak</t>
  </si>
  <si>
    <t>Bilaga 2 B</t>
  </si>
  <si>
    <t>vid en högskola med tre fördelningsnivåer.</t>
  </si>
  <si>
    <t xml:space="preserve"> - beräknar procentuella pålägg för de gemensamma kostnaderna för GU resp FO</t>
  </si>
  <si>
    <t>Alla inst</t>
  </si>
  <si>
    <t>IF-inst</t>
  </si>
  <si>
    <t>PIF-proj</t>
  </si>
  <si>
    <t xml:space="preserve"> - beräknar direkta löner (fördelningsbaserna) vid F-institutionerna för GU resp FO</t>
  </si>
  <si>
    <t>och PIF-proj</t>
  </si>
  <si>
    <t>Alla F-inst</t>
  </si>
  <si>
    <t>Övr F-inst</t>
  </si>
  <si>
    <t xml:space="preserve">Fördelning på F-institutionerna </t>
  </si>
  <si>
    <t>SI-inst</t>
  </si>
  <si>
    <t>och SIP-proj</t>
  </si>
  <si>
    <t xml:space="preserve">   av högskolegemensamma kostnader på kostnadsbärarna.</t>
  </si>
  <si>
    <t>Pålägg högskolegem</t>
  </si>
  <si>
    <t>Pålägg högskolegem, % =</t>
  </si>
  <si>
    <t>Institutionens direkta löner</t>
  </si>
  <si>
    <t xml:space="preserve"> - beräknar högskolegemensamma årskostnader för GU resp FO</t>
  </si>
  <si>
    <t xml:space="preserve"> - beräknar direkta löner (fördelningsbaserna) vid institutionerna för GU resp FO</t>
  </si>
  <si>
    <t>Direkta kostnader</t>
  </si>
  <si>
    <t>Indirekta kostnader</t>
  </si>
  <si>
    <t>Centr</t>
  </si>
  <si>
    <t xml:space="preserve">   (det aviserade procentuella pålägget multipliceras med institutionens</t>
  </si>
  <si>
    <t xml:space="preserve">   årskostnader för direkta löner)</t>
  </si>
  <si>
    <t xml:space="preserve"> - Med direkta löner som fördelningsbas blir formeln: </t>
  </si>
  <si>
    <t>Institutionernas direkta löner</t>
  </si>
  <si>
    <t xml:space="preserve"> - beräknar det procentuella pålägget för institutionsgemensamma kostnader för GU resp FO</t>
  </si>
  <si>
    <t xml:space="preserve"> - Med direkta löner som fördelningsbas blir formeln:</t>
  </si>
  <si>
    <t>Pålägg gemensamma kostn, % =</t>
  </si>
  <si>
    <t>Institutionens gemensamma kostn</t>
  </si>
  <si>
    <t>Institutionsgemensamma kostn</t>
  </si>
  <si>
    <t>Pålägg institutionsgem, % =</t>
  </si>
  <si>
    <t xml:space="preserve"> - (Centrala nivån har redan aviserat det högskolegemensamma pålägget)</t>
  </si>
  <si>
    <t>SIP-proj</t>
  </si>
  <si>
    <t xml:space="preserve">kostnader fördelas med fasta belopp och direkta löner genomgående är fördelningsbas </t>
  </si>
  <si>
    <t xml:space="preserve"> - fördelar kostnaderna på F-institutionerna med fasta belopp uppdelade GU-FO </t>
  </si>
  <si>
    <t xml:space="preserve">   på kostnadsbärarna.</t>
  </si>
  <si>
    <t xml:space="preserve"> - Med fullständig kostnadsfördelning blir institutionsbudgeten summan av alla kalkyler för</t>
  </si>
  <si>
    <t xml:space="preserve">   institutionens kostnadsbärare och projektkalkylen får samma struktur som</t>
  </si>
  <si>
    <t xml:space="preserve">   institutionsbudgeten, här exemplifierad med FO-projektet</t>
  </si>
  <si>
    <t xml:space="preserve"> - använder påläggen i kalkyleringen och redovisningen av de gemensamma kostnaderna</t>
  </si>
  <si>
    <t xml:space="preserve"> - Fördelningen av kostnaderna sker, när påläggen används i bokföringen</t>
  </si>
  <si>
    <t>Påläggsberäkning och fördelning</t>
  </si>
  <si>
    <t xml:space="preserve">  OBS Påläggsberäkningen görs av centrala nivån.</t>
  </si>
  <si>
    <t xml:space="preserve"> - beräknar procentuella pålägg för de högskolegemensamma kostnaderna för GU resp FO</t>
  </si>
  <si>
    <t>fördelas med pålägg och där direkta löner är fördelningsbas vid en högskola med två fördelningsnivåer.</t>
  </si>
  <si>
    <t xml:space="preserve">   (inklusive andel högskolegemensamma kostnader för GU-FO)</t>
  </si>
  <si>
    <r>
      <t xml:space="preserve">Ett </t>
    </r>
    <r>
      <rPr>
        <i/>
        <sz val="10"/>
        <rFont val="Arial"/>
        <family val="2"/>
      </rPr>
      <t>förenklat</t>
    </r>
    <r>
      <rPr>
        <sz val="10"/>
        <rFont val="Arial"/>
        <family val="0"/>
      </rPr>
      <t xml:space="preserve"> exempel som visar stegvis kostnadsfördelning, där högskole- och fakultetsgemensamma</t>
    </r>
  </si>
  <si>
    <r>
      <t xml:space="preserve">Ett </t>
    </r>
    <r>
      <rPr>
        <i/>
        <sz val="10"/>
        <rFont val="Arial"/>
        <family val="2"/>
      </rPr>
      <t>förenklat</t>
    </r>
    <r>
      <rPr>
        <sz val="10"/>
        <rFont val="Arial"/>
        <family val="0"/>
      </rPr>
      <t xml:space="preserve"> exempel som visar stegvis kostnadsfördelning, där högskolegemensamma kostnader</t>
    </r>
  </si>
  <si>
    <t>Bilaga 2 A-figur</t>
  </si>
  <si>
    <t>Centrala nivån</t>
  </si>
  <si>
    <t>En fakultet</t>
  </si>
  <si>
    <t>En institution</t>
  </si>
  <si>
    <t>Högskolegem andel</t>
  </si>
  <si>
    <t>Fakultetsgem andel</t>
  </si>
  <si>
    <t>Högskolegem, andel</t>
  </si>
  <si>
    <t>Institutionsgem kostn</t>
  </si>
  <si>
    <t>En kostnadsbärare</t>
  </si>
  <si>
    <t>Bilaga 2 B-figur</t>
  </si>
  <si>
    <t>En figur som visar stegvis fördelning vid en högskola med två fördelningsnivåer, där</t>
  </si>
  <si>
    <t>på direkta lönekostnader, alternativt direkta löne- och driftskostnader, hos kostnadsbärarna.</t>
  </si>
  <si>
    <t>högskolegemensamma och institutionsgemensamma fördelas med pålägg direkt</t>
  </si>
  <si>
    <t>En figur som visar stegvis fördelning vid en högskola med tre fördelningsnivåer, där högskole- och</t>
  </si>
  <si>
    <t>fakultetsgemensamma kostnader fördelas med fasta belopp och institutionen gör pålägg</t>
  </si>
  <si>
    <t>(Med avrundade procentsatser i utskriften, men med eventuella decimaler i excel-beräkningarna.)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</si>
</sst>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%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1" fillId="2" borderId="6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7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4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 horizontal="right"/>
    </xf>
    <xf numFmtId="9" fontId="0" fillId="0" borderId="5" xfId="0" applyNumberFormat="1" applyBorder="1" applyAlignment="1">
      <alignment/>
    </xf>
    <xf numFmtId="9" fontId="0" fillId="0" borderId="9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9" fontId="0" fillId="0" borderId="3" xfId="0" applyNumberFormat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0" xfId="0" applyFon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ont="1" applyFill="1" applyAlignment="1">
      <alignment/>
    </xf>
    <xf numFmtId="10" fontId="3" fillId="0" borderId="0" xfId="0" applyNumberFormat="1" applyFont="1" applyAlignment="1">
      <alignment/>
    </xf>
    <xf numFmtId="9" fontId="0" fillId="0" borderId="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10" fontId="3" fillId="0" borderId="0" xfId="0" applyNumberFormat="1" applyFont="1" applyFill="1" applyAlignment="1">
      <alignment/>
    </xf>
    <xf numFmtId="0" fontId="0" fillId="0" borderId="8" xfId="0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12</xdr:row>
      <xdr:rowOff>47625</xdr:rowOff>
    </xdr:from>
    <xdr:to>
      <xdr:col>3</xdr:col>
      <xdr:colOff>123825</xdr:colOff>
      <xdr:row>14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52625" y="2028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28575</xdr:rowOff>
    </xdr:from>
    <xdr:to>
      <xdr:col>3</xdr:col>
      <xdr:colOff>104775</xdr:colOff>
      <xdr:row>20</xdr:row>
      <xdr:rowOff>76200</xdr:rowOff>
    </xdr:to>
    <xdr:sp>
      <xdr:nvSpPr>
        <xdr:cNvPr id="2" name="Line 2"/>
        <xdr:cNvSpPr>
          <a:spLocks/>
        </xdr:cNvSpPr>
      </xdr:nvSpPr>
      <xdr:spPr>
        <a:xfrm>
          <a:off x="1933575" y="2981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18</xdr:row>
      <xdr:rowOff>28575</xdr:rowOff>
    </xdr:from>
    <xdr:to>
      <xdr:col>3</xdr:col>
      <xdr:colOff>276225</xdr:colOff>
      <xdr:row>20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2105025" y="2981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95250</xdr:rowOff>
    </xdr:from>
    <xdr:to>
      <xdr:col>2</xdr:col>
      <xdr:colOff>542925</xdr:colOff>
      <xdr:row>28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628650" y="3695700"/>
          <a:ext cx="11334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2</xdr:col>
      <xdr:colOff>600075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>
          <a:off x="628650" y="4591050"/>
          <a:ext cx="1190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76200</xdr:rowOff>
    </xdr:from>
    <xdr:to>
      <xdr:col>2</xdr:col>
      <xdr:colOff>561975</xdr:colOff>
      <xdr:row>29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638175" y="3838575"/>
          <a:ext cx="11430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9525</xdr:rowOff>
    </xdr:from>
    <xdr:to>
      <xdr:col>2</xdr:col>
      <xdr:colOff>561975</xdr:colOff>
      <xdr:row>31</xdr:row>
      <xdr:rowOff>76200</xdr:rowOff>
    </xdr:to>
    <xdr:sp>
      <xdr:nvSpPr>
        <xdr:cNvPr id="7" name="Line 7"/>
        <xdr:cNvSpPr>
          <a:spLocks/>
        </xdr:cNvSpPr>
      </xdr:nvSpPr>
      <xdr:spPr>
        <a:xfrm>
          <a:off x="638175" y="4743450"/>
          <a:ext cx="11430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2</xdr:col>
      <xdr:colOff>552450</xdr:colOff>
      <xdr:row>30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609600" y="4010025"/>
          <a:ext cx="11620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571500</xdr:colOff>
      <xdr:row>31</xdr:row>
      <xdr:rowOff>142875</xdr:rowOff>
    </xdr:to>
    <xdr:sp>
      <xdr:nvSpPr>
        <xdr:cNvPr id="9" name="Line 9"/>
        <xdr:cNvSpPr>
          <a:spLocks/>
        </xdr:cNvSpPr>
      </xdr:nvSpPr>
      <xdr:spPr>
        <a:xfrm>
          <a:off x="609600" y="4924425"/>
          <a:ext cx="1181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85725</xdr:rowOff>
    </xdr:from>
    <xdr:to>
      <xdr:col>2</xdr:col>
      <xdr:colOff>561975</xdr:colOff>
      <xdr:row>21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381000" y="1581150"/>
          <a:ext cx="14001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21</xdr:row>
      <xdr:rowOff>28575</xdr:rowOff>
    </xdr:from>
    <xdr:to>
      <xdr:col>2</xdr:col>
      <xdr:colOff>552450</xdr:colOff>
      <xdr:row>24</xdr:row>
      <xdr:rowOff>57150</xdr:rowOff>
    </xdr:to>
    <xdr:sp>
      <xdr:nvSpPr>
        <xdr:cNvPr id="2" name="Line 3"/>
        <xdr:cNvSpPr>
          <a:spLocks/>
        </xdr:cNvSpPr>
      </xdr:nvSpPr>
      <xdr:spPr>
        <a:xfrm>
          <a:off x="371475" y="3467100"/>
          <a:ext cx="1400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66675</xdr:rowOff>
    </xdr:from>
    <xdr:to>
      <xdr:col>2</xdr:col>
      <xdr:colOff>571500</xdr:colOff>
      <xdr:row>24</xdr:row>
      <xdr:rowOff>142875</xdr:rowOff>
    </xdr:to>
    <xdr:sp>
      <xdr:nvSpPr>
        <xdr:cNvPr id="3" name="Line 5"/>
        <xdr:cNvSpPr>
          <a:spLocks/>
        </xdr:cNvSpPr>
      </xdr:nvSpPr>
      <xdr:spPr>
        <a:xfrm>
          <a:off x="390525" y="3667125"/>
          <a:ext cx="1400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</xdr:row>
      <xdr:rowOff>142875</xdr:rowOff>
    </xdr:from>
    <xdr:to>
      <xdr:col>2</xdr:col>
      <xdr:colOff>542925</xdr:colOff>
      <xdr:row>22</xdr:row>
      <xdr:rowOff>66675</xdr:rowOff>
    </xdr:to>
    <xdr:sp>
      <xdr:nvSpPr>
        <xdr:cNvPr id="4" name="Line 6"/>
        <xdr:cNvSpPr>
          <a:spLocks/>
        </xdr:cNvSpPr>
      </xdr:nvSpPr>
      <xdr:spPr>
        <a:xfrm flipH="1">
          <a:off x="409575" y="2771775"/>
          <a:ext cx="1352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2.7109375" style="0" customWidth="1"/>
    <col min="9" max="9" width="9.140625" style="25" customWidth="1"/>
  </cols>
  <sheetData>
    <row r="1" spans="1:9" ht="15.75">
      <c r="A1" s="3" t="s">
        <v>0</v>
      </c>
      <c r="C1" s="3" t="s">
        <v>39</v>
      </c>
      <c r="I1" s="23"/>
    </row>
    <row r="2" s="23" customFormat="1" ht="12.75"/>
    <row r="3" s="24" customFormat="1" ht="12.75">
      <c r="A3" s="23" t="s">
        <v>101</v>
      </c>
    </row>
    <row r="4" s="25" customFormat="1" ht="12.75">
      <c r="A4" s="25" t="s">
        <v>88</v>
      </c>
    </row>
    <row r="5" spans="1:3" s="25" customFormat="1" ht="12.75">
      <c r="A5" s="25" t="s">
        <v>55</v>
      </c>
      <c r="B5" s="2"/>
      <c r="C5" s="2"/>
    </row>
    <row r="6" spans="1:9" s="2" customFormat="1" ht="12.75">
      <c r="A6" s="25" t="s">
        <v>46</v>
      </c>
      <c r="E6" s="43" t="s">
        <v>75</v>
      </c>
      <c r="F6" s="26" t="s">
        <v>53</v>
      </c>
      <c r="G6" s="27" t="s">
        <v>58</v>
      </c>
      <c r="H6" s="20" t="s">
        <v>61</v>
      </c>
      <c r="I6" s="25"/>
    </row>
    <row r="7" spans="1:9" s="2" customFormat="1" ht="12.75">
      <c r="A7" s="25" t="s">
        <v>118</v>
      </c>
      <c r="I7" s="25"/>
    </row>
    <row r="8" s="2" customFormat="1" ht="12.75">
      <c r="I8" s="25"/>
    </row>
    <row r="10" spans="1:2" ht="12.75">
      <c r="A10" s="1" t="s">
        <v>1</v>
      </c>
      <c r="B10" s="1" t="s">
        <v>2</v>
      </c>
    </row>
    <row r="11" spans="1:2" ht="12.75">
      <c r="A11" s="1"/>
      <c r="B11" s="1"/>
    </row>
    <row r="12" spans="2:3" ht="12.75">
      <c r="B12" t="s">
        <v>3</v>
      </c>
      <c r="C12" s="43" t="s">
        <v>75</v>
      </c>
    </row>
    <row r="13" ht="12.75">
      <c r="B13" t="s">
        <v>42</v>
      </c>
    </row>
    <row r="14" ht="12.75">
      <c r="B14" t="s">
        <v>45</v>
      </c>
    </row>
    <row r="15" ht="12.75">
      <c r="B15" t="s">
        <v>44</v>
      </c>
    </row>
    <row r="17" spans="2:9" ht="12.75">
      <c r="B17" s="44" t="s">
        <v>75</v>
      </c>
      <c r="C17" s="4"/>
      <c r="D17" s="4"/>
      <c r="E17" s="4"/>
      <c r="F17" s="4"/>
      <c r="G17" s="29" t="s">
        <v>4</v>
      </c>
      <c r="H17" s="29" t="s">
        <v>5</v>
      </c>
      <c r="I17" s="55" t="s">
        <v>6</v>
      </c>
    </row>
    <row r="18" spans="2:9" ht="12.75">
      <c r="B18" s="5" t="s">
        <v>13</v>
      </c>
      <c r="C18" s="6"/>
      <c r="D18" s="6"/>
      <c r="E18" s="6"/>
      <c r="F18" s="6"/>
      <c r="G18" s="15">
        <v>200000</v>
      </c>
      <c r="H18" s="15">
        <v>100000</v>
      </c>
      <c r="I18" s="56">
        <f>G18+H18</f>
        <v>300000</v>
      </c>
    </row>
    <row r="19" spans="2:9" ht="12.75">
      <c r="B19" s="5"/>
      <c r="C19" s="6"/>
      <c r="D19" s="6"/>
      <c r="E19" s="6"/>
      <c r="F19" s="6"/>
      <c r="G19" s="15"/>
      <c r="H19" s="15"/>
      <c r="I19" s="56"/>
    </row>
    <row r="20" spans="2:9" ht="12.75">
      <c r="B20" s="5" t="s">
        <v>7</v>
      </c>
      <c r="C20" s="6" t="s">
        <v>47</v>
      </c>
      <c r="D20" s="6"/>
      <c r="E20" s="6" t="s">
        <v>12</v>
      </c>
      <c r="F20" s="6"/>
      <c r="G20" s="15">
        <v>1250000</v>
      </c>
      <c r="H20" s="15">
        <v>800000</v>
      </c>
      <c r="I20" s="56">
        <f>SUM(G20:H20)</f>
        <v>2050000</v>
      </c>
    </row>
    <row r="21" spans="2:9" ht="12.75">
      <c r="B21" s="5"/>
      <c r="C21" s="6"/>
      <c r="D21" s="6"/>
      <c r="E21" s="40" t="s">
        <v>53</v>
      </c>
      <c r="F21" s="6" t="s">
        <v>40</v>
      </c>
      <c r="G21" s="15">
        <v>200000</v>
      </c>
      <c r="H21" s="15">
        <v>160000</v>
      </c>
      <c r="I21" s="56">
        <f>SUM(G21:H21)</f>
        <v>360000</v>
      </c>
    </row>
    <row r="22" spans="2:9" ht="12.75">
      <c r="B22" s="5"/>
      <c r="C22" s="6"/>
      <c r="D22" s="6"/>
      <c r="E22" s="40" t="s">
        <v>53</v>
      </c>
      <c r="F22" s="6" t="s">
        <v>41</v>
      </c>
      <c r="G22" s="19">
        <f>G21/G20</f>
        <v>0.16</v>
      </c>
      <c r="H22" s="19">
        <f>H21/H20</f>
        <v>0.2</v>
      </c>
      <c r="I22" s="57"/>
    </row>
    <row r="23" spans="2:9" ht="12.75">
      <c r="B23" s="5"/>
      <c r="C23" s="6"/>
      <c r="D23" s="6"/>
      <c r="E23" s="6"/>
      <c r="F23" s="6"/>
      <c r="G23" s="19"/>
      <c r="H23" s="19"/>
      <c r="I23" s="57"/>
    </row>
    <row r="24" spans="2:9" ht="12.75">
      <c r="B24" s="5" t="s">
        <v>17</v>
      </c>
      <c r="C24" s="6"/>
      <c r="D24" s="6"/>
      <c r="E24" s="40" t="s">
        <v>53</v>
      </c>
      <c r="F24" s="6"/>
      <c r="G24" s="15">
        <f>G22*G18</f>
        <v>32000</v>
      </c>
      <c r="H24" s="15">
        <f>H22*H18</f>
        <v>20000</v>
      </c>
      <c r="I24" s="56">
        <f>SUM(G24:H24)</f>
        <v>52000</v>
      </c>
    </row>
    <row r="25" spans="2:9" ht="12.75">
      <c r="B25" s="8"/>
      <c r="C25" s="9"/>
      <c r="D25" s="9"/>
      <c r="E25" s="9" t="s">
        <v>8</v>
      </c>
      <c r="F25" s="9"/>
      <c r="G25" s="17">
        <f>G18-G24</f>
        <v>168000</v>
      </c>
      <c r="H25" s="17">
        <f>H18-H24</f>
        <v>80000</v>
      </c>
      <c r="I25" s="58">
        <f>SUM(G25:H25)</f>
        <v>248000</v>
      </c>
    </row>
    <row r="26" spans="2:9" ht="12.75">
      <c r="B26" s="6"/>
      <c r="C26" s="6"/>
      <c r="D26" s="6"/>
      <c r="E26" s="6"/>
      <c r="F26" s="6"/>
      <c r="G26" s="15"/>
      <c r="H26" s="15"/>
      <c r="I26" s="59"/>
    </row>
    <row r="27" spans="2:9" ht="12.75">
      <c r="B27" s="6"/>
      <c r="C27" s="6"/>
      <c r="D27" s="6"/>
      <c r="E27" s="6"/>
      <c r="F27" s="6"/>
      <c r="G27" s="15"/>
      <c r="H27" s="15"/>
      <c r="I27" s="59"/>
    </row>
    <row r="29" spans="1:2" ht="12.75">
      <c r="A29" s="1" t="s">
        <v>9</v>
      </c>
      <c r="B29" s="1" t="s">
        <v>11</v>
      </c>
    </row>
    <row r="30" spans="1:2" ht="12.75">
      <c r="A30" s="1"/>
      <c r="B30" s="1"/>
    </row>
    <row r="31" spans="2:3" ht="12.75">
      <c r="B31" t="s">
        <v>10</v>
      </c>
      <c r="C31" s="26" t="s">
        <v>53</v>
      </c>
    </row>
    <row r="32" ht="12.75">
      <c r="B32" t="s">
        <v>43</v>
      </c>
    </row>
    <row r="33" ht="12.75">
      <c r="B33" t="s">
        <v>100</v>
      </c>
    </row>
    <row r="34" ht="12.75">
      <c r="B34" t="s">
        <v>60</v>
      </c>
    </row>
    <row r="35" ht="12.75">
      <c r="B35" t="s">
        <v>89</v>
      </c>
    </row>
    <row r="37" spans="2:9" ht="12.75">
      <c r="B37" s="41" t="s">
        <v>53</v>
      </c>
      <c r="C37" s="4"/>
      <c r="D37" s="4"/>
      <c r="E37" s="4"/>
      <c r="F37" s="4"/>
      <c r="G37" s="29" t="s">
        <v>4</v>
      </c>
      <c r="H37" s="29" t="s">
        <v>5</v>
      </c>
      <c r="I37" s="55" t="s">
        <v>6</v>
      </c>
    </row>
    <row r="38" spans="2:9" ht="12.75">
      <c r="B38" s="5" t="s">
        <v>15</v>
      </c>
      <c r="C38" s="6"/>
      <c r="D38" s="6"/>
      <c r="E38" s="6"/>
      <c r="F38" s="6"/>
      <c r="G38" s="15">
        <v>44000</v>
      </c>
      <c r="H38" s="15">
        <v>24000</v>
      </c>
      <c r="I38" s="56">
        <f>SUM(G38:H38)</f>
        <v>68000</v>
      </c>
    </row>
    <row r="39" spans="2:9" ht="12.75">
      <c r="B39" s="5" t="s">
        <v>14</v>
      </c>
      <c r="C39" s="6"/>
      <c r="D39" s="6"/>
      <c r="E39" s="6"/>
      <c r="F39" s="6"/>
      <c r="G39" s="15">
        <f>G24</f>
        <v>32000</v>
      </c>
      <c r="H39" s="15">
        <f>H24</f>
        <v>20000</v>
      </c>
      <c r="I39" s="56">
        <f>SUM(G39:H39)</f>
        <v>52000</v>
      </c>
    </row>
    <row r="40" spans="2:9" ht="12.75">
      <c r="B40" s="5"/>
      <c r="C40" s="6"/>
      <c r="D40" s="6"/>
      <c r="E40" s="6"/>
      <c r="F40" s="6"/>
      <c r="G40" s="15"/>
      <c r="H40" s="15"/>
      <c r="I40" s="56"/>
    </row>
    <row r="41" spans="2:9" ht="12.75">
      <c r="B41" s="5" t="s">
        <v>16</v>
      </c>
      <c r="C41" s="6" t="s">
        <v>47</v>
      </c>
      <c r="D41" s="6"/>
      <c r="E41" s="6" t="s">
        <v>62</v>
      </c>
      <c r="F41" s="6"/>
      <c r="G41" s="15">
        <v>200000</v>
      </c>
      <c r="H41" s="15">
        <v>160000</v>
      </c>
      <c r="I41" s="56">
        <f>SUM(G41:H41)</f>
        <v>360000</v>
      </c>
    </row>
    <row r="42" spans="2:9" ht="12.75">
      <c r="B42" s="5"/>
      <c r="C42" s="6"/>
      <c r="D42" s="6"/>
      <c r="E42" s="35" t="s">
        <v>58</v>
      </c>
      <c r="F42" s="6" t="s">
        <v>40</v>
      </c>
      <c r="G42" s="62">
        <v>40000</v>
      </c>
      <c r="H42" s="15">
        <v>40000</v>
      </c>
      <c r="I42" s="56">
        <v>90000</v>
      </c>
    </row>
    <row r="43" spans="2:9" ht="12.75">
      <c r="B43" s="5"/>
      <c r="C43" s="6"/>
      <c r="D43" s="6"/>
      <c r="E43" s="35" t="s">
        <v>58</v>
      </c>
      <c r="F43" s="6" t="s">
        <v>41</v>
      </c>
      <c r="G43" s="19">
        <f>G42/G41</f>
        <v>0.2</v>
      </c>
      <c r="H43" s="19">
        <f>H42/H41</f>
        <v>0.25</v>
      </c>
      <c r="I43" s="57"/>
    </row>
    <row r="44" spans="2:9" ht="12.75">
      <c r="B44" s="5"/>
      <c r="C44" s="6"/>
      <c r="D44" s="6"/>
      <c r="E44" s="6"/>
      <c r="F44" s="6"/>
      <c r="G44" s="6"/>
      <c r="H44" s="6"/>
      <c r="I44" s="57"/>
    </row>
    <row r="45" spans="2:9" ht="12.75">
      <c r="B45" s="5" t="s">
        <v>64</v>
      </c>
      <c r="C45" s="6"/>
      <c r="D45" s="6"/>
      <c r="E45" s="6"/>
      <c r="F45" s="6"/>
      <c r="G45" s="6"/>
      <c r="H45" s="6"/>
      <c r="I45" s="57"/>
    </row>
    <row r="46" spans="2:9" ht="12.75">
      <c r="B46" s="5"/>
      <c r="C46" s="6"/>
      <c r="D46" s="6"/>
      <c r="E46" s="6"/>
      <c r="F46" s="6"/>
      <c r="G46" s="6"/>
      <c r="H46" s="6"/>
      <c r="I46" s="57"/>
    </row>
    <row r="47" spans="2:9" ht="12.75">
      <c r="B47" s="5"/>
      <c r="C47" s="6" t="s">
        <v>20</v>
      </c>
      <c r="D47" s="6"/>
      <c r="E47" s="35" t="s">
        <v>58</v>
      </c>
      <c r="F47" s="6"/>
      <c r="G47" s="15">
        <f>G43*G38</f>
        <v>8800</v>
      </c>
      <c r="H47" s="15">
        <f>H43*H38</f>
        <v>6000</v>
      </c>
      <c r="I47" s="56">
        <f>SUM(G47:H47)</f>
        <v>14800</v>
      </c>
    </row>
    <row r="48" spans="2:9" ht="12.75">
      <c r="B48" s="5"/>
      <c r="C48" s="6"/>
      <c r="D48" s="6"/>
      <c r="E48" s="6" t="s">
        <v>63</v>
      </c>
      <c r="F48" s="6"/>
      <c r="G48" s="17">
        <f>G38-G47</f>
        <v>35200</v>
      </c>
      <c r="H48" s="17">
        <f>H38-H47</f>
        <v>18000</v>
      </c>
      <c r="I48" s="58">
        <f>SUM(G48:H48)</f>
        <v>53200</v>
      </c>
    </row>
    <row r="49" spans="2:9" ht="12.75">
      <c r="B49" s="5"/>
      <c r="C49" s="6"/>
      <c r="D49" s="6"/>
      <c r="E49" s="6"/>
      <c r="F49" s="6"/>
      <c r="G49" s="15">
        <f>SUM(G47:G48)</f>
        <v>44000</v>
      </c>
      <c r="H49" s="15">
        <f>SUM(H47:H48)</f>
        <v>24000</v>
      </c>
      <c r="I49" s="56">
        <f>SUM(I47:I48)</f>
        <v>68000</v>
      </c>
    </row>
    <row r="50" spans="2:9" ht="12.75">
      <c r="B50" s="5"/>
      <c r="C50" s="6"/>
      <c r="D50" s="6"/>
      <c r="E50" s="6"/>
      <c r="F50" s="6"/>
      <c r="G50" s="15"/>
      <c r="H50" s="15"/>
      <c r="I50" s="56"/>
    </row>
    <row r="51" spans="2:9" ht="12.75">
      <c r="B51" s="5"/>
      <c r="C51" s="6" t="s">
        <v>21</v>
      </c>
      <c r="D51" s="6"/>
      <c r="E51" s="35" t="s">
        <v>58</v>
      </c>
      <c r="F51" s="6"/>
      <c r="G51" s="15">
        <f>G43*G39</f>
        <v>6400</v>
      </c>
      <c r="H51" s="15">
        <f>H43*H39</f>
        <v>5000</v>
      </c>
      <c r="I51" s="56">
        <f>SUM(G51:H51)</f>
        <v>11400</v>
      </c>
    </row>
    <row r="52" spans="2:9" ht="12.75">
      <c r="B52" s="5"/>
      <c r="C52" s="6"/>
      <c r="D52" s="6"/>
      <c r="E52" s="6" t="s">
        <v>63</v>
      </c>
      <c r="F52" s="6"/>
      <c r="G52" s="17">
        <f>G39-G51</f>
        <v>25600</v>
      </c>
      <c r="H52" s="17">
        <f>H39-H51</f>
        <v>15000</v>
      </c>
      <c r="I52" s="58">
        <f>SUM(G52:H52)</f>
        <v>40600</v>
      </c>
    </row>
    <row r="53" spans="2:9" ht="12.75">
      <c r="B53" s="8"/>
      <c r="C53" s="9"/>
      <c r="D53" s="9"/>
      <c r="E53" s="42"/>
      <c r="F53" s="9"/>
      <c r="G53" s="17">
        <f>SUM(G51:G52)</f>
        <v>32000</v>
      </c>
      <c r="H53" s="17">
        <f>SUM(H51:H52)</f>
        <v>20000</v>
      </c>
      <c r="I53" s="58">
        <f>SUM(I51:I52)</f>
        <v>52000</v>
      </c>
    </row>
    <row r="54" spans="2:9" ht="12.75">
      <c r="B54" s="6"/>
      <c r="C54" s="6"/>
      <c r="D54" s="6"/>
      <c r="E54" s="6"/>
      <c r="F54" s="6"/>
      <c r="G54" s="6"/>
      <c r="H54" s="6"/>
      <c r="I54" s="60"/>
    </row>
    <row r="57" spans="1:2" ht="12.75">
      <c r="A57" s="1" t="s">
        <v>18</v>
      </c>
      <c r="B57" s="1" t="s">
        <v>19</v>
      </c>
    </row>
    <row r="58" spans="2:3" ht="12.75">
      <c r="B58" t="s">
        <v>23</v>
      </c>
      <c r="C58" s="27" t="s">
        <v>58</v>
      </c>
    </row>
    <row r="59" ht="12.75">
      <c r="B59" t="s">
        <v>22</v>
      </c>
    </row>
    <row r="60" ht="12.75">
      <c r="B60" t="s">
        <v>51</v>
      </c>
    </row>
    <row r="62" spans="3:9" ht="12.75">
      <c r="C62" s="18" t="s">
        <v>58</v>
      </c>
      <c r="D62" s="11"/>
      <c r="E62" s="11"/>
      <c r="F62" s="11"/>
      <c r="G62" s="29" t="s">
        <v>4</v>
      </c>
      <c r="H62" s="29" t="s">
        <v>5</v>
      </c>
      <c r="I62" s="55" t="s">
        <v>6</v>
      </c>
    </row>
    <row r="63" spans="3:9" ht="12.75">
      <c r="C63" s="5" t="s">
        <v>29</v>
      </c>
      <c r="D63" s="6"/>
      <c r="E63" s="6"/>
      <c r="F63" s="6"/>
      <c r="G63" s="15">
        <v>112200</v>
      </c>
      <c r="H63" s="15">
        <v>87000</v>
      </c>
      <c r="I63" s="56">
        <f>SUM(G63:H63)</f>
        <v>199200</v>
      </c>
    </row>
    <row r="64" spans="3:9" ht="12.75">
      <c r="C64" s="5"/>
      <c r="D64" s="6"/>
      <c r="E64" s="6"/>
      <c r="F64" s="6"/>
      <c r="G64" s="15"/>
      <c r="H64" s="15"/>
      <c r="I64" s="56"/>
    </row>
    <row r="65" spans="3:9" ht="12.75">
      <c r="C65" s="5" t="s">
        <v>73</v>
      </c>
      <c r="E65" s="6" t="s">
        <v>26</v>
      </c>
      <c r="F65" s="6"/>
      <c r="G65" s="15">
        <f>G42</f>
        <v>40000</v>
      </c>
      <c r="H65" s="15">
        <f>H42</f>
        <v>40000</v>
      </c>
      <c r="I65" s="56">
        <f>SUM(G65:H65)</f>
        <v>80000</v>
      </c>
    </row>
    <row r="66" spans="3:9" ht="12.75">
      <c r="C66" s="5"/>
      <c r="E66" s="6" t="s">
        <v>27</v>
      </c>
      <c r="F66" s="6"/>
      <c r="G66" s="15">
        <v>25000</v>
      </c>
      <c r="H66" s="15">
        <v>20000</v>
      </c>
      <c r="I66" s="56">
        <f>SUM(G66:H66)</f>
        <v>45000</v>
      </c>
    </row>
    <row r="67" spans="3:9" ht="12.75">
      <c r="C67" s="5"/>
      <c r="E67" s="6" t="s">
        <v>28</v>
      </c>
      <c r="F67" s="6"/>
      <c r="G67" s="37">
        <v>10000</v>
      </c>
      <c r="H67" s="37">
        <v>6000</v>
      </c>
      <c r="I67" s="58">
        <f>SUM(G67:H67)</f>
        <v>16000</v>
      </c>
    </row>
    <row r="68" spans="3:9" ht="12.75">
      <c r="C68" s="5"/>
      <c r="E68" s="6"/>
      <c r="F68" s="6"/>
      <c r="G68" s="15">
        <f>SUM(G65:G67)</f>
        <v>75000</v>
      </c>
      <c r="H68" s="15">
        <f>SUM(H65:H67)</f>
        <v>66000</v>
      </c>
      <c r="I68" s="56">
        <f>SUM(I65:I67)</f>
        <v>141000</v>
      </c>
    </row>
    <row r="69" spans="3:9" ht="12.75">
      <c r="C69" s="5" t="s">
        <v>74</v>
      </c>
      <c r="E69" s="6" t="s">
        <v>48</v>
      </c>
      <c r="F69" s="6"/>
      <c r="G69" s="15">
        <f>G51</f>
        <v>6400</v>
      </c>
      <c r="H69" s="15">
        <f>H51</f>
        <v>5000</v>
      </c>
      <c r="I69" s="56">
        <f>SUM(G69:H69)</f>
        <v>11400</v>
      </c>
    </row>
    <row r="70" spans="3:9" ht="12.75">
      <c r="C70" s="5"/>
      <c r="E70" s="6" t="s">
        <v>49</v>
      </c>
      <c r="F70" s="6"/>
      <c r="G70" s="15">
        <f>G47</f>
        <v>8800</v>
      </c>
      <c r="H70" s="15">
        <f>H47</f>
        <v>6000</v>
      </c>
      <c r="I70" s="56">
        <f>SUM(G70:H70)</f>
        <v>14800</v>
      </c>
    </row>
    <row r="71" spans="3:9" ht="12.75">
      <c r="C71" s="5"/>
      <c r="E71" s="6" t="s">
        <v>50</v>
      </c>
      <c r="F71" s="6"/>
      <c r="G71" s="37">
        <v>22000</v>
      </c>
      <c r="H71" s="37">
        <v>10000</v>
      </c>
      <c r="I71" s="58">
        <f>SUM(G71:H71)</f>
        <v>32000</v>
      </c>
    </row>
    <row r="72" spans="3:9" ht="12.75">
      <c r="C72" s="5"/>
      <c r="D72" s="6"/>
      <c r="E72" s="6"/>
      <c r="F72" s="6"/>
      <c r="G72" s="15">
        <f>SUM(G69:G71)</f>
        <v>37200</v>
      </c>
      <c r="H72" s="15">
        <f>SUM(H69:H71)</f>
        <v>21000</v>
      </c>
      <c r="I72" s="56">
        <f>SUM(I69:I71)</f>
        <v>58200</v>
      </c>
    </row>
    <row r="73" spans="3:9" ht="12.75">
      <c r="C73" s="8" t="s">
        <v>24</v>
      </c>
      <c r="D73" s="9"/>
      <c r="E73" s="9"/>
      <c r="F73" s="9"/>
      <c r="G73" s="17">
        <f>G68+G72</f>
        <v>112200</v>
      </c>
      <c r="H73" s="17">
        <f>H68+H72</f>
        <v>87000</v>
      </c>
      <c r="I73" s="58">
        <f>I68+I72</f>
        <v>199200</v>
      </c>
    </row>
    <row r="74" spans="3:9" ht="12.75">
      <c r="C74" s="8" t="s">
        <v>30</v>
      </c>
      <c r="D74" s="9"/>
      <c r="E74" s="9"/>
      <c r="F74" s="9"/>
      <c r="G74" s="17">
        <f>G63-G73</f>
        <v>0</v>
      </c>
      <c r="H74" s="17">
        <f>H63-H73</f>
        <v>0</v>
      </c>
      <c r="I74" s="58">
        <f>I63-I73</f>
        <v>0</v>
      </c>
    </row>
    <row r="77" spans="1:3" ht="12.75">
      <c r="A77" s="1" t="s">
        <v>25</v>
      </c>
      <c r="B77" s="1" t="s">
        <v>36</v>
      </c>
      <c r="C77" s="1"/>
    </row>
    <row r="78" spans="2:3" ht="12.75">
      <c r="B78" t="s">
        <v>23</v>
      </c>
      <c r="C78" s="27" t="s">
        <v>58</v>
      </c>
    </row>
    <row r="79" ht="12.75">
      <c r="B79" t="s">
        <v>56</v>
      </c>
    </row>
    <row r="80" ht="12.75">
      <c r="B80" t="s">
        <v>81</v>
      </c>
    </row>
    <row r="81" spans="3:9" s="32" customFormat="1" ht="12.75">
      <c r="C81" s="33"/>
      <c r="D81" s="33"/>
      <c r="E81" s="33"/>
      <c r="F81" s="34" t="s">
        <v>83</v>
      </c>
      <c r="G81" s="34"/>
      <c r="H81" s="33"/>
      <c r="I81" s="25"/>
    </row>
    <row r="82" spans="3:9" s="32" customFormat="1" ht="12.75">
      <c r="C82" s="33" t="s">
        <v>82</v>
      </c>
      <c r="D82" s="33"/>
      <c r="E82" s="33"/>
      <c r="F82" s="33" t="s">
        <v>70</v>
      </c>
      <c r="G82" s="33"/>
      <c r="H82" s="33"/>
      <c r="I82" s="25"/>
    </row>
    <row r="84" spans="3:9" ht="12.75">
      <c r="C84" s="36" t="s">
        <v>58</v>
      </c>
      <c r="D84" s="4"/>
      <c r="E84" s="4"/>
      <c r="F84" s="4"/>
      <c r="G84" s="29" t="s">
        <v>4</v>
      </c>
      <c r="H84" s="12" t="s">
        <v>5</v>
      </c>
      <c r="I84" s="61"/>
    </row>
    <row r="85" spans="3:9" ht="12.75">
      <c r="C85" s="5" t="s">
        <v>32</v>
      </c>
      <c r="D85" s="6"/>
      <c r="E85" s="6"/>
      <c r="F85" s="6"/>
      <c r="G85" s="19">
        <f>G69/$G$65</f>
        <v>0.16</v>
      </c>
      <c r="H85" s="38">
        <f>H69/$H$65</f>
        <v>0.125</v>
      </c>
      <c r="I85" s="51"/>
    </row>
    <row r="86" spans="3:8" ht="12.75">
      <c r="C86" s="5" t="s">
        <v>33</v>
      </c>
      <c r="D86" s="6"/>
      <c r="E86" s="6"/>
      <c r="F86" s="6"/>
      <c r="G86" s="19">
        <f>G70/$G$65</f>
        <v>0.22</v>
      </c>
      <c r="H86" s="38">
        <f>H70/$H$65</f>
        <v>0.15</v>
      </c>
    </row>
    <row r="87" spans="3:8" ht="12.75">
      <c r="C87" s="5" t="s">
        <v>31</v>
      </c>
      <c r="D87" s="6"/>
      <c r="E87" s="6"/>
      <c r="F87" s="6"/>
      <c r="G87" s="30">
        <f>G71/$G$65</f>
        <v>0.55</v>
      </c>
      <c r="H87" s="31">
        <f>H71/$H$65</f>
        <v>0.25</v>
      </c>
    </row>
    <row r="88" spans="3:8" ht="12.75">
      <c r="C88" s="8"/>
      <c r="D88" s="9"/>
      <c r="E88" s="9"/>
      <c r="F88" s="9"/>
      <c r="G88" s="30">
        <f>SUM(G85:G87)</f>
        <v>0.93</v>
      </c>
      <c r="H88" s="31">
        <f>SUM(H85:H87)</f>
        <v>0.525</v>
      </c>
    </row>
    <row r="91" spans="1:2" ht="12.75">
      <c r="A91" s="1" t="s">
        <v>34</v>
      </c>
      <c r="B91" s="1" t="s">
        <v>35</v>
      </c>
    </row>
    <row r="92" spans="2:3" ht="12.75">
      <c r="B92" t="s">
        <v>23</v>
      </c>
      <c r="C92" s="27" t="s">
        <v>58</v>
      </c>
    </row>
    <row r="93" ht="12.75">
      <c r="B93" t="s">
        <v>94</v>
      </c>
    </row>
    <row r="94" ht="12.75">
      <c r="B94" t="s">
        <v>90</v>
      </c>
    </row>
    <row r="95" ht="12.75">
      <c r="B95" t="s">
        <v>91</v>
      </c>
    </row>
    <row r="96" ht="12.75">
      <c r="B96" t="s">
        <v>92</v>
      </c>
    </row>
    <row r="97" spans="2:7" ht="12.75">
      <c r="B97" t="s">
        <v>93</v>
      </c>
      <c r="F97" s="21"/>
      <c r="G97" s="39" t="s">
        <v>59</v>
      </c>
    </row>
    <row r="99" spans="3:8" ht="12.75">
      <c r="C99" s="10" t="s">
        <v>37</v>
      </c>
      <c r="D99" s="22" t="s">
        <v>59</v>
      </c>
      <c r="E99" s="11"/>
      <c r="F99" s="11"/>
      <c r="G99" s="11"/>
      <c r="H99" s="12" t="s">
        <v>5</v>
      </c>
    </row>
    <row r="100" spans="3:8" ht="12.75">
      <c r="C100" s="5" t="s">
        <v>38</v>
      </c>
      <c r="D100" s="6"/>
      <c r="E100" s="6"/>
      <c r="F100" s="6"/>
      <c r="G100" s="6"/>
      <c r="H100" s="13">
        <v>8900</v>
      </c>
    </row>
    <row r="101" spans="3:8" ht="12.75">
      <c r="C101" s="5"/>
      <c r="D101" s="6"/>
      <c r="E101" s="6"/>
      <c r="F101" s="6"/>
      <c r="G101" s="6"/>
      <c r="H101" s="13"/>
    </row>
    <row r="102" spans="3:8" ht="12.75">
      <c r="C102" s="5" t="s">
        <v>73</v>
      </c>
      <c r="D102" s="6"/>
      <c r="E102" s="6" t="s">
        <v>26</v>
      </c>
      <c r="F102" s="6"/>
      <c r="G102" s="6"/>
      <c r="H102" s="13">
        <v>4000</v>
      </c>
    </row>
    <row r="103" spans="3:8" ht="12.75">
      <c r="C103" s="5"/>
      <c r="D103" s="6"/>
      <c r="E103" s="6" t="s">
        <v>27</v>
      </c>
      <c r="F103" s="6"/>
      <c r="G103" s="6"/>
      <c r="H103" s="13">
        <v>2000</v>
      </c>
    </row>
    <row r="104" spans="3:8" ht="12.75">
      <c r="C104" s="5"/>
      <c r="D104" s="6"/>
      <c r="E104" s="6" t="s">
        <v>28</v>
      </c>
      <c r="F104" s="6"/>
      <c r="G104" s="6"/>
      <c r="H104" s="14">
        <v>800</v>
      </c>
    </row>
    <row r="105" spans="3:8" ht="12.75">
      <c r="C105" s="5"/>
      <c r="D105" s="6"/>
      <c r="E105" s="6"/>
      <c r="F105" s="6"/>
      <c r="G105" s="6"/>
      <c r="H105" s="13">
        <f>SUM(H102:H104)</f>
        <v>6800</v>
      </c>
    </row>
    <row r="106" spans="3:9" ht="12.75">
      <c r="C106" s="5" t="s">
        <v>74</v>
      </c>
      <c r="D106" s="6"/>
      <c r="E106" s="6" t="s">
        <v>48</v>
      </c>
      <c r="G106" s="52">
        <f>H85</f>
        <v>0.125</v>
      </c>
      <c r="H106" s="53">
        <f>G106*H102</f>
        <v>500</v>
      </c>
      <c r="I106" s="54"/>
    </row>
    <row r="107" spans="3:8" ht="12.75">
      <c r="C107" s="5"/>
      <c r="D107" s="6"/>
      <c r="E107" s="6" t="s">
        <v>49</v>
      </c>
      <c r="G107" s="19">
        <f>H86</f>
        <v>0.15</v>
      </c>
      <c r="H107" s="13">
        <f>G107*H102</f>
        <v>600</v>
      </c>
    </row>
    <row r="108" spans="3:8" ht="12.75">
      <c r="C108" s="5"/>
      <c r="D108" s="6"/>
      <c r="E108" s="6" t="s">
        <v>50</v>
      </c>
      <c r="G108" s="19">
        <f>H87</f>
        <v>0.25</v>
      </c>
      <c r="H108" s="14">
        <f>G108*H102</f>
        <v>1000</v>
      </c>
    </row>
    <row r="109" spans="3:8" ht="12.75">
      <c r="C109" s="5"/>
      <c r="D109" s="6"/>
      <c r="E109" s="6"/>
      <c r="F109" s="6"/>
      <c r="G109" s="6"/>
      <c r="H109" s="13">
        <f>SUM(H106:H108)</f>
        <v>2100</v>
      </c>
    </row>
    <row r="110" spans="3:8" ht="12.75">
      <c r="C110" s="8" t="s">
        <v>24</v>
      </c>
      <c r="D110" s="9"/>
      <c r="E110" s="9"/>
      <c r="F110" s="9"/>
      <c r="G110" s="9"/>
      <c r="H110" s="14">
        <f>H105+H109</f>
        <v>8900</v>
      </c>
    </row>
    <row r="111" spans="3:8" ht="12.75">
      <c r="C111" s="8" t="s">
        <v>30</v>
      </c>
      <c r="D111" s="9"/>
      <c r="E111" s="9"/>
      <c r="F111" s="9"/>
      <c r="G111" s="9"/>
      <c r="H111" s="14">
        <f>H100-H110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</cols>
  <sheetData>
    <row r="1" spans="1:3" ht="15.75">
      <c r="A1" s="3" t="s">
        <v>54</v>
      </c>
      <c r="C1" s="3" t="s">
        <v>52</v>
      </c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12.75">
      <c r="A3" s="23" t="s">
        <v>102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50" t="s">
        <v>99</v>
      </c>
      <c r="B4" s="50"/>
      <c r="C4" s="50"/>
      <c r="D4" s="50"/>
      <c r="E4" s="50"/>
      <c r="F4" s="50"/>
      <c r="G4" s="50"/>
      <c r="H4" s="25"/>
      <c r="I4" s="25"/>
    </row>
    <row r="5" spans="1:9" ht="12.75">
      <c r="A5" s="25" t="s">
        <v>46</v>
      </c>
      <c r="B5" s="2"/>
      <c r="C5" s="2"/>
      <c r="D5" s="43" t="s">
        <v>75</v>
      </c>
      <c r="E5" s="27" t="s">
        <v>65</v>
      </c>
      <c r="F5" s="20" t="s">
        <v>66</v>
      </c>
      <c r="G5" s="2"/>
      <c r="H5" s="2"/>
      <c r="I5" s="2"/>
    </row>
    <row r="6" spans="1:9" ht="12.75">
      <c r="A6" s="25" t="s">
        <v>118</v>
      </c>
      <c r="B6" s="2"/>
      <c r="C6" s="2"/>
      <c r="D6" s="2"/>
      <c r="E6" s="2"/>
      <c r="F6" s="2"/>
      <c r="G6" s="2"/>
      <c r="H6" s="2"/>
      <c r="I6" s="2"/>
    </row>
    <row r="7" spans="1:9" ht="12.75">
      <c r="A7" s="25"/>
      <c r="B7" s="2"/>
      <c r="C7" s="2"/>
      <c r="D7" s="2"/>
      <c r="E7" s="2"/>
      <c r="F7" s="2"/>
      <c r="G7" s="2"/>
      <c r="H7" s="2"/>
      <c r="I7" s="2"/>
    </row>
    <row r="8" ht="12.75">
      <c r="A8" s="25"/>
    </row>
    <row r="9" spans="1:2" ht="12.75">
      <c r="A9" s="1" t="s">
        <v>1</v>
      </c>
      <c r="B9" s="1" t="s">
        <v>2</v>
      </c>
    </row>
    <row r="10" spans="1:2" ht="12.75">
      <c r="A10" s="1"/>
      <c r="B10" s="1"/>
    </row>
    <row r="11" spans="2:3" ht="12.75">
      <c r="B11" t="s">
        <v>3</v>
      </c>
      <c r="C11" s="43" t="s">
        <v>75</v>
      </c>
    </row>
    <row r="12" ht="12.75">
      <c r="B12" t="s">
        <v>42</v>
      </c>
    </row>
    <row r="13" ht="12.75">
      <c r="B13" t="s">
        <v>72</v>
      </c>
    </row>
    <row r="14" ht="12.75">
      <c r="B14" t="s">
        <v>98</v>
      </c>
    </row>
    <row r="15" ht="12.75">
      <c r="B15" s="2" t="s">
        <v>97</v>
      </c>
    </row>
    <row r="16" ht="12.75">
      <c r="B16" t="s">
        <v>78</v>
      </c>
    </row>
    <row r="17" spans="2:7" ht="12.75">
      <c r="B17" s="32"/>
      <c r="C17" s="33"/>
      <c r="D17" s="33"/>
      <c r="E17" s="33"/>
      <c r="F17" s="34" t="s">
        <v>21</v>
      </c>
      <c r="G17" s="34"/>
    </row>
    <row r="18" spans="2:7" ht="12.75">
      <c r="B18" s="32"/>
      <c r="C18" s="33" t="s">
        <v>69</v>
      </c>
      <c r="D18" s="33"/>
      <c r="E18" s="33"/>
      <c r="F18" s="33" t="s">
        <v>79</v>
      </c>
      <c r="G18" s="33"/>
    </row>
    <row r="20" spans="2:9" ht="12.75">
      <c r="B20" t="s">
        <v>95</v>
      </c>
      <c r="H20" s="33"/>
      <c r="I20" s="32"/>
    </row>
    <row r="21" spans="2:9" ht="12.75">
      <c r="B21" t="s">
        <v>67</v>
      </c>
      <c r="H21" s="33"/>
      <c r="I21" s="32"/>
    </row>
    <row r="24" spans="2:9" ht="12.75">
      <c r="B24" s="44" t="s">
        <v>75</v>
      </c>
      <c r="C24" s="4"/>
      <c r="D24" s="4"/>
      <c r="E24" s="4"/>
      <c r="F24" s="4"/>
      <c r="G24" s="29" t="s">
        <v>4</v>
      </c>
      <c r="H24" s="29" t="s">
        <v>5</v>
      </c>
      <c r="I24" s="12" t="s">
        <v>6</v>
      </c>
    </row>
    <row r="25" spans="2:9" ht="12.75">
      <c r="B25" s="5" t="s">
        <v>13</v>
      </c>
      <c r="C25" s="6"/>
      <c r="D25" s="6"/>
      <c r="E25" s="6"/>
      <c r="F25" s="6"/>
      <c r="G25" s="15">
        <v>80000</v>
      </c>
      <c r="H25" s="15">
        <v>50000</v>
      </c>
      <c r="I25" s="13">
        <f>G25+H25</f>
        <v>130000</v>
      </c>
    </row>
    <row r="26" spans="2:9" ht="12.75">
      <c r="B26" s="5"/>
      <c r="C26" s="6"/>
      <c r="D26" s="6"/>
      <c r="E26" s="6"/>
      <c r="F26" s="6"/>
      <c r="G26" s="6"/>
      <c r="H26" s="6"/>
      <c r="I26" s="7"/>
    </row>
    <row r="27" spans="2:9" ht="12.75">
      <c r="B27" s="5" t="s">
        <v>7</v>
      </c>
      <c r="C27" s="6" t="s">
        <v>47</v>
      </c>
      <c r="D27" s="6"/>
      <c r="E27" s="6" t="s">
        <v>57</v>
      </c>
      <c r="F27" s="6"/>
      <c r="G27" s="15">
        <v>240000</v>
      </c>
      <c r="H27" s="15">
        <v>250000</v>
      </c>
      <c r="I27" s="13">
        <f>SUM(G27:H27)</f>
        <v>490000</v>
      </c>
    </row>
    <row r="28" spans="2:9" ht="12.75">
      <c r="B28" s="5"/>
      <c r="C28" s="6"/>
      <c r="D28" s="6"/>
      <c r="E28" s="6"/>
      <c r="F28" s="6"/>
      <c r="G28" s="6"/>
      <c r="H28" s="6"/>
      <c r="I28" s="7"/>
    </row>
    <row r="29" spans="2:9" ht="12.75">
      <c r="B29" s="5" t="s">
        <v>96</v>
      </c>
      <c r="C29" s="6"/>
      <c r="D29" s="6"/>
      <c r="E29" s="6"/>
      <c r="F29" s="6"/>
      <c r="G29" s="6"/>
      <c r="H29" s="6"/>
      <c r="I29" s="7"/>
    </row>
    <row r="30" spans="2:9" s="32" customFormat="1" ht="12.75">
      <c r="B30" s="47"/>
      <c r="C30" s="6" t="s">
        <v>68</v>
      </c>
      <c r="D30" s="6"/>
      <c r="E30" s="28" t="s">
        <v>57</v>
      </c>
      <c r="F30" s="6"/>
      <c r="G30" s="19">
        <f>G25/G27</f>
        <v>0.3333333333333333</v>
      </c>
      <c r="H30" s="19">
        <f>H25/H27</f>
        <v>0.2</v>
      </c>
      <c r="I30" s="7"/>
    </row>
    <row r="31" spans="2:9" s="32" customFormat="1" ht="11.25">
      <c r="B31" s="48"/>
      <c r="C31" s="34"/>
      <c r="D31" s="34"/>
      <c r="E31" s="34"/>
      <c r="F31" s="34"/>
      <c r="G31" s="34"/>
      <c r="H31" s="34"/>
      <c r="I31" s="49"/>
    </row>
    <row r="32" spans="2:9" ht="12.75">
      <c r="B32" s="6"/>
      <c r="I32" s="15"/>
    </row>
    <row r="33" ht="12.75">
      <c r="I33" s="15"/>
    </row>
    <row r="34" spans="1:2" ht="12.75">
      <c r="A34" s="1" t="s">
        <v>9</v>
      </c>
      <c r="B34" s="1" t="s">
        <v>19</v>
      </c>
    </row>
    <row r="36" spans="2:3" ht="12.75">
      <c r="B36" t="s">
        <v>23</v>
      </c>
      <c r="C36" s="27" t="s">
        <v>65</v>
      </c>
    </row>
    <row r="37" ht="12.75">
      <c r="B37" t="s">
        <v>22</v>
      </c>
    </row>
    <row r="38" ht="12.75">
      <c r="B38" t="s">
        <v>71</v>
      </c>
    </row>
    <row r="39" ht="12.75">
      <c r="B39" t="s">
        <v>76</v>
      </c>
    </row>
    <row r="40" ht="12.75">
      <c r="B40" t="s">
        <v>77</v>
      </c>
    </row>
    <row r="41" ht="12.75">
      <c r="B41" t="s">
        <v>51</v>
      </c>
    </row>
    <row r="43" spans="3:9" ht="12.75">
      <c r="C43" s="18" t="s">
        <v>65</v>
      </c>
      <c r="D43" s="11"/>
      <c r="E43" s="11"/>
      <c r="F43" s="11"/>
      <c r="G43" s="29" t="s">
        <v>4</v>
      </c>
      <c r="H43" s="29" t="s">
        <v>5</v>
      </c>
      <c r="I43" s="12" t="s">
        <v>6</v>
      </c>
    </row>
    <row r="44" spans="3:9" ht="12.75">
      <c r="C44" s="5" t="s">
        <v>29</v>
      </c>
      <c r="D44" s="6"/>
      <c r="E44" s="6"/>
      <c r="F44" s="6"/>
      <c r="G44" s="15">
        <v>55000</v>
      </c>
      <c r="H44" s="15">
        <v>43000</v>
      </c>
      <c r="I44" s="13">
        <f>SUM(G44:H44)</f>
        <v>98000</v>
      </c>
    </row>
    <row r="45" spans="3:9" ht="12.75">
      <c r="C45" s="5"/>
      <c r="D45" s="6"/>
      <c r="E45" s="6"/>
      <c r="F45" s="6"/>
      <c r="G45" s="15"/>
      <c r="H45" s="15"/>
      <c r="I45" s="13"/>
    </row>
    <row r="46" spans="3:9" ht="12.75">
      <c r="C46" s="5" t="s">
        <v>73</v>
      </c>
      <c r="E46" s="6" t="s">
        <v>26</v>
      </c>
      <c r="F46" s="6"/>
      <c r="G46" s="15">
        <v>21000</v>
      </c>
      <c r="H46" s="15">
        <v>20000</v>
      </c>
      <c r="I46" s="13">
        <f>SUM(G46:H46)</f>
        <v>41000</v>
      </c>
    </row>
    <row r="47" spans="3:9" ht="12.75">
      <c r="C47" s="5"/>
      <c r="E47" s="6" t="s">
        <v>27</v>
      </c>
      <c r="F47" s="6"/>
      <c r="G47" s="15">
        <v>12000</v>
      </c>
      <c r="H47" s="15">
        <v>10000</v>
      </c>
      <c r="I47" s="13">
        <f>SUM(G47:H47)</f>
        <v>22000</v>
      </c>
    </row>
    <row r="48" spans="3:9" ht="12.75">
      <c r="C48" s="5"/>
      <c r="E48" s="6" t="s">
        <v>28</v>
      </c>
      <c r="F48" s="6"/>
      <c r="G48" s="37">
        <v>4000</v>
      </c>
      <c r="H48" s="37">
        <v>3000</v>
      </c>
      <c r="I48" s="16">
        <f>SUM(G48:H48)</f>
        <v>7000</v>
      </c>
    </row>
    <row r="49" spans="3:9" ht="12.75">
      <c r="C49" s="5"/>
      <c r="E49" s="6"/>
      <c r="F49" s="6"/>
      <c r="G49" s="15">
        <f>SUM(G46:G48)</f>
        <v>37000</v>
      </c>
      <c r="H49" s="15">
        <f>SUM(H46:H48)</f>
        <v>33000</v>
      </c>
      <c r="I49" s="13">
        <f>SUM(I46:I48)</f>
        <v>70000</v>
      </c>
    </row>
    <row r="50" spans="3:9" ht="12.75">
      <c r="C50" s="5" t="s">
        <v>74</v>
      </c>
      <c r="E50" s="6" t="s">
        <v>48</v>
      </c>
      <c r="F50" s="6"/>
      <c r="G50" s="62">
        <f>G30*G46</f>
        <v>7000</v>
      </c>
      <c r="H50" s="62">
        <f>H30*H46</f>
        <v>4000</v>
      </c>
      <c r="I50" s="53">
        <f>SUM(G50:H50)</f>
        <v>11000</v>
      </c>
    </row>
    <row r="51" spans="3:9" ht="12.75">
      <c r="C51" s="5"/>
      <c r="E51" s="6" t="s">
        <v>50</v>
      </c>
      <c r="F51" s="6"/>
      <c r="G51" s="37">
        <v>11000</v>
      </c>
      <c r="H51" s="37">
        <v>6000</v>
      </c>
      <c r="I51" s="16">
        <f>SUM(G51:H51)</f>
        <v>17000</v>
      </c>
    </row>
    <row r="52" spans="3:9" ht="12.75">
      <c r="C52" s="5"/>
      <c r="D52" s="6"/>
      <c r="E52" s="6"/>
      <c r="F52" s="6"/>
      <c r="G52" s="15">
        <f>SUM(G50:G51)</f>
        <v>18000</v>
      </c>
      <c r="H52" s="15">
        <f>SUM(H50:H51)</f>
        <v>10000</v>
      </c>
      <c r="I52" s="13">
        <f>SUM(I50:I51)</f>
        <v>28000</v>
      </c>
    </row>
    <row r="53" spans="3:9" ht="12.75">
      <c r="C53" s="5" t="s">
        <v>24</v>
      </c>
      <c r="D53" s="6"/>
      <c r="E53" s="6"/>
      <c r="F53" s="6"/>
      <c r="G53" s="15">
        <f>G49+G52</f>
        <v>55000</v>
      </c>
      <c r="H53" s="15">
        <f>H49+H52</f>
        <v>43000</v>
      </c>
      <c r="I53" s="13">
        <f>I49+I52</f>
        <v>98000</v>
      </c>
    </row>
    <row r="54" spans="3:9" ht="12.75">
      <c r="C54" s="10" t="s">
        <v>30</v>
      </c>
      <c r="D54" s="11"/>
      <c r="E54" s="11"/>
      <c r="F54" s="11"/>
      <c r="G54" s="45">
        <f>G44-G53</f>
        <v>0</v>
      </c>
      <c r="H54" s="45">
        <f>H44-H53</f>
        <v>0</v>
      </c>
      <c r="I54" s="46">
        <f>I44-I53</f>
        <v>0</v>
      </c>
    </row>
    <row r="57" spans="1:3" ht="12.75">
      <c r="A57" s="1" t="s">
        <v>18</v>
      </c>
      <c r="B57" s="1" t="s">
        <v>36</v>
      </c>
      <c r="C57" s="1"/>
    </row>
    <row r="58" spans="1:3" ht="12.75">
      <c r="A58" s="1"/>
      <c r="B58" s="1"/>
      <c r="C58" s="1"/>
    </row>
    <row r="59" spans="2:3" ht="12.75">
      <c r="B59" t="s">
        <v>23</v>
      </c>
      <c r="C59" s="27" t="s">
        <v>65</v>
      </c>
    </row>
    <row r="60" ht="12.75">
      <c r="B60" t="s">
        <v>80</v>
      </c>
    </row>
    <row r="61" ht="12.75">
      <c r="B61" t="s">
        <v>86</v>
      </c>
    </row>
    <row r="62" ht="12.75">
      <c r="B62" t="s">
        <v>81</v>
      </c>
    </row>
    <row r="63" spans="3:7" ht="12.75">
      <c r="C63" s="33"/>
      <c r="D63" s="33"/>
      <c r="E63" s="33"/>
      <c r="F63" s="34" t="s">
        <v>84</v>
      </c>
      <c r="G63" s="34"/>
    </row>
    <row r="64" spans="1:8" ht="12.75">
      <c r="A64" s="32"/>
      <c r="B64" s="32"/>
      <c r="C64" s="33" t="s">
        <v>85</v>
      </c>
      <c r="D64" s="33"/>
      <c r="E64" s="33"/>
      <c r="F64" s="33" t="s">
        <v>70</v>
      </c>
      <c r="G64" s="33"/>
      <c r="H64" s="33"/>
    </row>
    <row r="65" spans="1:8" ht="12.75">
      <c r="A65" s="32"/>
      <c r="B65" s="32"/>
      <c r="H65" s="33"/>
    </row>
    <row r="66" spans="3:8" ht="12.75">
      <c r="C66" s="36" t="s">
        <v>65</v>
      </c>
      <c r="D66" s="4"/>
      <c r="E66" s="4"/>
      <c r="F66" s="4"/>
      <c r="G66" s="29" t="s">
        <v>4</v>
      </c>
      <c r="H66" s="12" t="s">
        <v>5</v>
      </c>
    </row>
    <row r="67" spans="3:8" ht="12.75">
      <c r="C67" s="5" t="s">
        <v>32</v>
      </c>
      <c r="D67" s="6"/>
      <c r="E67" s="6"/>
      <c r="F67" s="6"/>
      <c r="G67" s="19">
        <f>G30</f>
        <v>0.3333333333333333</v>
      </c>
      <c r="H67" s="38">
        <f>H30</f>
        <v>0.2</v>
      </c>
    </row>
    <row r="68" spans="3:8" ht="12.75">
      <c r="C68" s="5" t="s">
        <v>31</v>
      </c>
      <c r="D68" s="6"/>
      <c r="E68" s="6"/>
      <c r="F68" s="6"/>
      <c r="G68" s="30">
        <f>G51/G46</f>
        <v>0.5238095238095238</v>
      </c>
      <c r="H68" s="31">
        <f>H51/H46</f>
        <v>0.3</v>
      </c>
    </row>
    <row r="69" spans="3:8" ht="12.75">
      <c r="C69" s="8"/>
      <c r="D69" s="9"/>
      <c r="E69" s="9"/>
      <c r="F69" s="9"/>
      <c r="G69" s="30">
        <f>SUM(G67:G68)</f>
        <v>0.8571428571428572</v>
      </c>
      <c r="H69" s="31">
        <f>SUM(H67:H68)</f>
        <v>0.5</v>
      </c>
    </row>
    <row r="73" spans="1:2" ht="12.75">
      <c r="A73" s="1" t="s">
        <v>25</v>
      </c>
      <c r="B73" s="1" t="s">
        <v>35</v>
      </c>
    </row>
    <row r="74" spans="1:2" ht="12.75">
      <c r="A74" s="1"/>
      <c r="B74" s="1"/>
    </row>
    <row r="75" spans="2:3" ht="12.75">
      <c r="B75" t="s">
        <v>23</v>
      </c>
      <c r="C75" s="27" t="s">
        <v>65</v>
      </c>
    </row>
    <row r="76" ht="12.75">
      <c r="B76" t="s">
        <v>94</v>
      </c>
    </row>
    <row r="77" ht="12.75">
      <c r="B77" t="s">
        <v>90</v>
      </c>
    </row>
    <row r="78" ht="12.75">
      <c r="B78" t="s">
        <v>91</v>
      </c>
    </row>
    <row r="79" spans="2:6" ht="12.75">
      <c r="B79" t="s">
        <v>92</v>
      </c>
      <c r="F79" s="21"/>
    </row>
    <row r="80" spans="2:7" ht="12.75">
      <c r="B80" t="s">
        <v>93</v>
      </c>
      <c r="G80" s="20" t="s">
        <v>87</v>
      </c>
    </row>
    <row r="81" ht="12.75">
      <c r="G81" s="21"/>
    </row>
    <row r="82" spans="3:8" ht="12.75">
      <c r="C82" s="10" t="s">
        <v>37</v>
      </c>
      <c r="D82" s="22" t="s">
        <v>87</v>
      </c>
      <c r="E82" s="11"/>
      <c r="F82" s="11"/>
      <c r="G82" s="11"/>
      <c r="H82" s="12" t="s">
        <v>5</v>
      </c>
    </row>
    <row r="83" spans="3:8" ht="12.75">
      <c r="C83" s="5" t="s">
        <v>38</v>
      </c>
      <c r="D83" s="6"/>
      <c r="E83" s="6"/>
      <c r="F83" s="6"/>
      <c r="G83" s="6"/>
      <c r="H83" s="13">
        <v>8800</v>
      </c>
    </row>
    <row r="84" spans="3:8" ht="12.75">
      <c r="C84" s="5"/>
      <c r="D84" s="6"/>
      <c r="E84" s="6"/>
      <c r="F84" s="6"/>
      <c r="G84" s="6"/>
      <c r="H84" s="13"/>
    </row>
    <row r="85" spans="3:8" ht="12.75">
      <c r="C85" s="5" t="s">
        <v>73</v>
      </c>
      <c r="D85" s="6"/>
      <c r="E85" s="6" t="s">
        <v>26</v>
      </c>
      <c r="F85" s="6"/>
      <c r="G85" s="6"/>
      <c r="H85" s="13">
        <v>4000</v>
      </c>
    </row>
    <row r="86" spans="3:8" ht="12.75">
      <c r="C86" s="5"/>
      <c r="D86" s="6"/>
      <c r="E86" s="6" t="s">
        <v>27</v>
      </c>
      <c r="F86" s="6"/>
      <c r="G86" s="6"/>
      <c r="H86" s="13">
        <v>2000</v>
      </c>
    </row>
    <row r="87" spans="3:8" ht="12.75">
      <c r="C87" s="5"/>
      <c r="D87" s="6"/>
      <c r="E87" s="6" t="s">
        <v>28</v>
      </c>
      <c r="F87" s="6"/>
      <c r="G87" s="6"/>
      <c r="H87" s="14">
        <v>800</v>
      </c>
    </row>
    <row r="88" spans="3:8" ht="12.75">
      <c r="C88" s="5"/>
      <c r="D88" s="6"/>
      <c r="E88" s="6"/>
      <c r="F88" s="6"/>
      <c r="G88" s="6"/>
      <c r="H88" s="13">
        <f>SUM(H85:H87)</f>
        <v>6800</v>
      </c>
    </row>
    <row r="89" spans="3:8" ht="12.75">
      <c r="C89" s="5" t="s">
        <v>74</v>
      </c>
      <c r="D89" s="6"/>
      <c r="E89" s="6" t="s">
        <v>48</v>
      </c>
      <c r="G89" s="19">
        <f>H67</f>
        <v>0.2</v>
      </c>
      <c r="H89" s="13">
        <f>G89*H85</f>
        <v>800</v>
      </c>
    </row>
    <row r="90" spans="3:8" ht="12.75">
      <c r="C90" s="5"/>
      <c r="D90" s="6"/>
      <c r="E90" s="6" t="s">
        <v>50</v>
      </c>
      <c r="G90" s="19">
        <f>H68</f>
        <v>0.3</v>
      </c>
      <c r="H90" s="14">
        <f>G90*H85</f>
        <v>1200</v>
      </c>
    </row>
    <row r="91" spans="3:8" ht="12.75">
      <c r="C91" s="5"/>
      <c r="D91" s="6"/>
      <c r="E91" s="6"/>
      <c r="F91" s="6"/>
      <c r="G91" s="6"/>
      <c r="H91" s="13">
        <f>SUM(H89:H90)</f>
        <v>2000</v>
      </c>
    </row>
    <row r="92" spans="3:8" ht="12.75">
      <c r="C92" s="8" t="s">
        <v>24</v>
      </c>
      <c r="D92" s="9"/>
      <c r="E92" s="9"/>
      <c r="F92" s="9"/>
      <c r="G92" s="9"/>
      <c r="H92" s="14">
        <f>H88+H91</f>
        <v>8800</v>
      </c>
    </row>
    <row r="93" spans="3:8" ht="12.75">
      <c r="C93" s="8" t="s">
        <v>30</v>
      </c>
      <c r="D93" s="9"/>
      <c r="E93" s="9"/>
      <c r="F93" s="9"/>
      <c r="G93" s="9"/>
      <c r="H93" s="14">
        <f>H83-H92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140625" defaultRowHeight="12.75"/>
  <sheetData>
    <row r="1" spans="1:4" ht="15.75">
      <c r="A1" s="3" t="s">
        <v>103</v>
      </c>
      <c r="B1" s="24"/>
      <c r="D1" s="3" t="s">
        <v>39</v>
      </c>
    </row>
    <row r="2" spans="1:5" ht="12.75">
      <c r="A2" s="23"/>
      <c r="B2" s="25"/>
      <c r="C2" s="25"/>
      <c r="D2" s="25"/>
      <c r="E2" s="23"/>
    </row>
    <row r="3" spans="1:5" ht="12.75">
      <c r="A3" s="63" t="s">
        <v>116</v>
      </c>
      <c r="B3" s="2"/>
      <c r="C3" s="2"/>
      <c r="D3" s="25"/>
      <c r="E3" s="24"/>
    </row>
    <row r="4" spans="1:5" ht="12.75">
      <c r="A4" s="63" t="s">
        <v>117</v>
      </c>
      <c r="B4" s="2"/>
      <c r="C4" s="2"/>
      <c r="D4" s="2"/>
      <c r="E4" s="25"/>
    </row>
    <row r="5" spans="1:5" ht="12.75">
      <c r="A5" s="63" t="s">
        <v>114</v>
      </c>
      <c r="B5" s="2"/>
      <c r="C5" s="2"/>
      <c r="D5" s="2"/>
      <c r="E5" s="25"/>
    </row>
    <row r="6" spans="2:5" ht="12.75">
      <c r="B6" s="64"/>
      <c r="C6" s="64"/>
      <c r="D6" s="64"/>
      <c r="E6" s="65"/>
    </row>
    <row r="7" ht="12.75">
      <c r="E7" s="2"/>
    </row>
    <row r="8" ht="12.75">
      <c r="E8" s="2"/>
    </row>
    <row r="9" spans="1:5" ht="12.75">
      <c r="A9" s="63"/>
      <c r="E9" s="2"/>
    </row>
    <row r="10" spans="1:5" ht="12.75">
      <c r="A10" s="63"/>
      <c r="E10" s="2"/>
    </row>
    <row r="11" ht="12.75">
      <c r="C11" t="s">
        <v>104</v>
      </c>
    </row>
    <row r="12" ht="12.75">
      <c r="D12" t="s">
        <v>21</v>
      </c>
    </row>
    <row r="16" ht="12.75">
      <c r="C16" t="s">
        <v>105</v>
      </c>
    </row>
    <row r="17" ht="12.75">
      <c r="D17" t="s">
        <v>109</v>
      </c>
    </row>
    <row r="18" ht="12.75">
      <c r="D18" t="s">
        <v>20</v>
      </c>
    </row>
    <row r="22" ht="12.75">
      <c r="C22" t="s">
        <v>106</v>
      </c>
    </row>
    <row r="23" ht="12.75">
      <c r="D23" t="s">
        <v>107</v>
      </c>
    </row>
    <row r="24" ht="12.75">
      <c r="D24" t="s">
        <v>108</v>
      </c>
    </row>
    <row r="25" ht="12.75">
      <c r="D25" t="s">
        <v>110</v>
      </c>
    </row>
    <row r="29" ht="12.75">
      <c r="C29" t="s">
        <v>111</v>
      </c>
    </row>
    <row r="31" ht="12.75">
      <c r="D31" t="s">
        <v>73</v>
      </c>
    </row>
    <row r="32" ht="12.75">
      <c r="D32" t="s">
        <v>74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5.75">
      <c r="A1" s="3" t="s">
        <v>112</v>
      </c>
      <c r="B1" s="24"/>
      <c r="D1" s="3" t="s">
        <v>52</v>
      </c>
    </row>
    <row r="2" spans="1:4" ht="12.75">
      <c r="A2" s="23"/>
      <c r="B2" s="25"/>
      <c r="C2" s="25"/>
      <c r="D2" s="25"/>
    </row>
    <row r="3" spans="1:4" ht="12.75">
      <c r="A3" s="63" t="s">
        <v>113</v>
      </c>
      <c r="B3" s="2"/>
      <c r="C3" s="2"/>
      <c r="D3" s="25"/>
    </row>
    <row r="4" spans="1:4" ht="12.75">
      <c r="A4" s="63" t="s">
        <v>115</v>
      </c>
      <c r="B4" s="2"/>
      <c r="C4" s="2"/>
      <c r="D4" s="2"/>
    </row>
    <row r="5" spans="1:4" ht="12.75">
      <c r="A5" s="63" t="s">
        <v>114</v>
      </c>
      <c r="B5" s="2"/>
      <c r="C5" s="2"/>
      <c r="D5" s="2"/>
    </row>
    <row r="6" spans="2:4" ht="12.75">
      <c r="B6" s="64"/>
      <c r="C6" s="64"/>
      <c r="D6" s="64"/>
    </row>
    <row r="9" ht="12.75">
      <c r="C9" t="s">
        <v>104</v>
      </c>
    </row>
    <row r="10" ht="12.75">
      <c r="D10" t="s">
        <v>21</v>
      </c>
    </row>
    <row r="16" ht="12.75">
      <c r="C16" t="s">
        <v>106</v>
      </c>
    </row>
    <row r="17" ht="12.75">
      <c r="D17" t="s">
        <v>110</v>
      </c>
    </row>
    <row r="22" ht="12.75">
      <c r="C22" t="s">
        <v>111</v>
      </c>
    </row>
    <row r="24" ht="12.75">
      <c r="D24" t="s">
        <v>73</v>
      </c>
    </row>
    <row r="25" ht="12.75">
      <c r="D25" t="s">
        <v>74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</dc:creator>
  <cp:keywords/>
  <dc:description/>
  <cp:lastModifiedBy>hlejo</cp:lastModifiedBy>
  <cp:lastPrinted>2007-09-28T08:01:15Z</cp:lastPrinted>
  <dcterms:created xsi:type="dcterms:W3CDTF">2007-09-11T05:56:52Z</dcterms:created>
  <dcterms:modified xsi:type="dcterms:W3CDTF">2007-10-02T07:56:52Z</dcterms:modified>
  <cp:category/>
  <cp:version/>
  <cp:contentType/>
  <cp:contentStatus/>
</cp:coreProperties>
</file>